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rojects\PLR implementation\2021 updates\Levy form\"/>
    </mc:Choice>
  </mc:AlternateContent>
  <xr:revisionPtr revIDLastSave="0" documentId="8_{4D245508-FA25-493D-8182-52D8E00D4B95}" xr6:coauthVersionLast="46" xr6:coauthVersionMax="46" xr10:uidLastSave="{00000000-0000-0000-0000-000000000000}"/>
  <bookViews>
    <workbookView xWindow="-120" yWindow="-120" windowWidth="20730" windowHeight="11160" xr2:uid="{64197BF6-7B02-4914-AE33-3FF206F31CB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" i="1" l="1"/>
  <c r="E75" i="1" s="1"/>
  <c r="A75" i="1"/>
  <c r="D75" i="1" s="1"/>
  <c r="D74" i="1"/>
  <c r="G74" i="1" s="1"/>
  <c r="A74" i="1"/>
  <c r="F53" i="1"/>
  <c r="F51" i="1"/>
  <c r="D47" i="1"/>
  <c r="C74" i="1" s="1"/>
  <c r="E74" i="1" s="1"/>
  <c r="F75" i="1" l="1"/>
  <c r="G75" i="1"/>
  <c r="H74" i="1"/>
  <c r="J74" i="1" s="1"/>
  <c r="I74" i="1" s="1"/>
  <c r="H75" i="1"/>
  <c r="J75" i="1" s="1"/>
  <c r="I75" i="1" s="1"/>
  <c r="F74" i="1"/>
  <c r="D50" i="1"/>
</calcChain>
</file>

<file path=xl/sharedStrings.xml><?xml version="1.0" encoding="utf-8"?>
<sst xmlns="http://schemas.openxmlformats.org/spreadsheetml/2006/main" count="147" uniqueCount="137">
  <si>
    <t>Organisme canadien de réglementation du commerce des valeurs mobilières</t>
  </si>
  <si>
    <t>Prélèvement sur nouvelle émission – courtier membre</t>
  </si>
  <si>
    <t>Nom de l’émetteur :</t>
  </si>
  <si>
    <t>Date de livraison de l’émission :</t>
  </si>
  <si>
    <t>Type d’émission :</t>
  </si>
  <si>
    <t>(x)</t>
  </si>
  <si>
    <t>COMMISSION :</t>
  </si>
  <si>
    <t>Actions</t>
  </si>
  <si>
    <t>Actions ordinaires</t>
  </si>
  <si>
    <t xml:space="preserve">Actions privilégiées  </t>
  </si>
  <si>
    <t xml:space="preserve">avec bons de souscription  </t>
  </si>
  <si>
    <t>Bons de souscription spéciaux</t>
  </si>
  <si>
    <t>Actions accréditives</t>
  </si>
  <si>
    <t>Autres (veuillez préciser)</t>
  </si>
  <si>
    <t>Cote de crédit au moment du lancement</t>
  </si>
  <si>
    <t>Titres de créance</t>
  </si>
  <si>
    <t>Moody's</t>
  </si>
  <si>
    <t>Plus de 1 an à moins de 10 ans</t>
  </si>
  <si>
    <t>S&amp;P</t>
  </si>
  <si>
    <t>De 10 ans à moins de 20 ans</t>
  </si>
  <si>
    <t>DBRS</t>
  </si>
  <si>
    <t>20 ans et plus</t>
  </si>
  <si>
    <t>CBRS</t>
  </si>
  <si>
    <t>Titres adossés à des actifs</t>
  </si>
  <si>
    <t>Billets de dépôt</t>
  </si>
  <si>
    <t xml:space="preserve">  Titres adossés à des créances hypothécaires</t>
  </si>
  <si>
    <t>Billets à moyen terme</t>
  </si>
  <si>
    <t>Titres émis sous le régime du prospectus préalable</t>
  </si>
  <si>
    <t>Titres convertibles</t>
  </si>
  <si>
    <t>Titres à échéance prorogeable</t>
  </si>
  <si>
    <t>Titres encaissables par anticipation</t>
  </si>
  <si>
    <t>avec bons de souscription</t>
  </si>
  <si>
    <t>Parts de fiducie de capital</t>
  </si>
  <si>
    <t>Titres participatifs</t>
  </si>
  <si>
    <t>Parts de fonds à revenu</t>
  </si>
  <si>
    <t>Parts de société en commandite</t>
  </si>
  <si>
    <t>Détails de l’émission</t>
  </si>
  <si>
    <t>Nombre d’actions, de parts, etc.</t>
  </si>
  <si>
    <t>Valeur nominale ($)</t>
  </si>
  <si>
    <t>Montant de l’émission – total</t>
  </si>
  <si>
    <t>Montant de l’émission – à l’extérieur du Canada ($)</t>
  </si>
  <si>
    <t>Montant de l’émission – sans courtier ($)</t>
  </si>
  <si>
    <t>Montant de l’émission – local ($)</t>
  </si>
  <si>
    <t>Type d’émission</t>
  </si>
  <si>
    <t>Code de devise</t>
  </si>
  <si>
    <t>Taux de conversion en $ CA</t>
  </si>
  <si>
    <t>Participation d'entités autres que le courtier ($)</t>
  </si>
  <si>
    <t>Syndicat de garantie</t>
  </si>
  <si>
    <t>Syndicat de placement</t>
  </si>
  <si>
    <t>Autres renseignements</t>
  </si>
  <si>
    <t>Type d’opération</t>
  </si>
  <si>
    <t>Code du territoire principal</t>
  </si>
  <si>
    <t>Code de classement</t>
  </si>
  <si>
    <t>Préparé par :</t>
  </si>
  <si>
    <t xml:space="preserve"> </t>
  </si>
  <si>
    <t>Société :</t>
  </si>
  <si>
    <t>Date :</t>
  </si>
  <si>
    <t xml:space="preserve">Calcul du prélèvement – membre chef de file </t>
  </si>
  <si>
    <t>Monnaie</t>
  </si>
  <si>
    <t>Montant de l’émission_x000D_
(monnaie de l’émission)</t>
  </si>
  <si>
    <t>Taux de prélèvement</t>
  </si>
  <si>
    <t>Montant du prélèvement_x000D_
(monnaie de l’émission)</t>
  </si>
  <si>
    <t>Prélèvements effectués à l’extérieur du Canada_x000D_
(monnaie de l’émission)</t>
  </si>
  <si>
    <t>Montant du prélèvement_x000D_
pour un placement réalisé sans courtier</t>
  </si>
  <si>
    <t>Montant du prélèvement_x000D_
sur une émission canadienne_x000D_
(monnaie de l’émission)</t>
  </si>
  <si>
    <t>Réduction du prélèvement_x000D_
(monnaie de l’émission)</t>
  </si>
  <si>
    <t>Prélèvement exigible_x000D_
(monnaie de l’émission)</t>
  </si>
  <si>
    <t>01 - dollar canadien</t>
  </si>
  <si>
    <t>02 - dollar américain</t>
  </si>
  <si>
    <t>Notes et directives</t>
  </si>
  <si>
    <t>• Les nouvelles émissions sont toutes des placements initiaux (y compris des placements privés) de titres d’émetteurs canadiens qui sont gérés par une société membre.</t>
  </si>
  <si>
    <t>Ne pas inclure les titres qui viennent à échéance dans 1 an ou moins (bons du Trésor, papier commercial, instruments du marché monétaire, etc.)</t>
  </si>
  <si>
    <t>•  Courtier membre agissant comme chef de file – Seul le courtier qui agit comme chef de file d’un syndicat canadien peut produire un rapport sur une nouvelle émission. Le courtier qui produit le rapport</t>
  </si>
  <si>
    <t xml:space="preserve"> devrait faire état du montant total de l’émission, non pas uniquement de sa quote-part de l’émission. Si des co-chefs de file ont la même quote-part, veuillez vous assurer que seul un co-chef de file produit un rapport sur cette émission.</t>
  </si>
  <si>
    <t xml:space="preserve">•  Courtier non membre agissant comme chef de file – S’il y a deux courtiers responsables ou plus ayant des obligations essentiellement équivalentes à l’égard du placement, </t>
  </si>
  <si>
    <t>chacun a la responsabilité de percevoir et de remettre les sommes à prélever au titre de l'émission. Autrement, chaque courtier membre a la responsabilité de remettre sa quote-part du prélèvement applicable.</t>
  </si>
  <si>
    <t>•  Émissions du gouvernement du Canada ou d’un autre gouvernement pour lesquelles il n’y a pas de chef de file de syndicat – Veuillez inscrire uniquement la quote-part</t>
  </si>
  <si>
    <t>de l’émission attribuée à votre société. Ne pas inclure les obligations d’épargne du Canada ou les obligations d’épargne d’une province.</t>
  </si>
  <si>
    <t>• Les nouvelles émissions devraient figurer dans le rapport pour le mois durant lequel tombe la date de règlement, c’est-à-dire la première date de livraison.</t>
  </si>
  <si>
    <t xml:space="preserve">Code de devise :                                                                          </t>
  </si>
  <si>
    <t>Code de classement :</t>
  </si>
  <si>
    <t>Type d’opération :</t>
  </si>
  <si>
    <t>Types d’émissions :</t>
  </si>
  <si>
    <t>01 – Dollar canadien</t>
  </si>
  <si>
    <t>01 – Secteur financier</t>
  </si>
  <si>
    <t>Premier appel public à l’épargne</t>
  </si>
  <si>
    <t>Émission d’un montant inférieur à 1 000 000 $</t>
  </si>
  <si>
    <t>02 – Dollar américain</t>
  </si>
  <si>
    <t>Secteur primaire :</t>
  </si>
  <si>
    <t>Reclassement</t>
  </si>
  <si>
    <t>Société</t>
  </si>
  <si>
    <t>03 – Eurodollar canadien</t>
  </si>
  <si>
    <t>02 – Mines</t>
  </si>
  <si>
    <t>Placement privé</t>
  </si>
  <si>
    <t>Placement privé de société</t>
  </si>
  <si>
    <t>04 – Eurodollar américain</t>
  </si>
  <si>
    <t>03 – Pétrole et gas</t>
  </si>
  <si>
    <t>Gouvernement fédéral</t>
  </si>
  <si>
    <t>05 – Franc suisse</t>
  </si>
  <si>
    <t>04 – Produits du papier et produits forestiers</t>
  </si>
  <si>
    <t>Société d’État fédérale</t>
  </si>
  <si>
    <t>06 – Unité de compte</t>
  </si>
  <si>
    <t>Secteur manufacturier :</t>
  </si>
  <si>
    <t>Gouvernement provincial</t>
  </si>
  <si>
    <t>07 – Autre</t>
  </si>
  <si>
    <t>05 – Haute technologie</t>
  </si>
  <si>
    <t>Société d’État provinciale</t>
  </si>
  <si>
    <t xml:space="preserve">                                                                                                      </t>
  </si>
  <si>
    <t>06 – Autre</t>
  </si>
  <si>
    <t>Administration municipale</t>
  </si>
  <si>
    <t>Services :</t>
  </si>
  <si>
    <t xml:space="preserve">Code de territoire :                                                                      </t>
  </si>
  <si>
    <t>07 – Haute technologie</t>
  </si>
  <si>
    <t>01 – Colombie-Britannique</t>
  </si>
  <si>
    <t>08 – Autres services</t>
  </si>
  <si>
    <t>02 – Alberta</t>
  </si>
  <si>
    <t>Autres :</t>
  </si>
  <si>
    <t>03 – Saskatchewan</t>
  </si>
  <si>
    <t>09 – Immobilier</t>
  </si>
  <si>
    <t>04 – Manitoba</t>
  </si>
  <si>
    <t>10 – Services publics</t>
  </si>
  <si>
    <t>05 – Ontario</t>
  </si>
  <si>
    <t>11 – Autre</t>
  </si>
  <si>
    <t>06 – Québec</t>
  </si>
  <si>
    <t>Gouvernements :</t>
  </si>
  <si>
    <t xml:space="preserve">07 – Nouveau-Brunswick  </t>
  </si>
  <si>
    <t>12 – Gouvernement fédéral (y compris les garanties)</t>
  </si>
  <si>
    <t>08 – Nouvelle-Écosse</t>
  </si>
  <si>
    <t>13 – Gouvernement provincial (y compris les garanties)</t>
  </si>
  <si>
    <t>09 – Terre-Neuve-et-Labrador</t>
  </si>
  <si>
    <t>14 – Administration municipale (y compris les garanties)</t>
  </si>
  <si>
    <t>10 – Île-du-Prince-Édouard</t>
  </si>
  <si>
    <t>Inscrire la mention « Confidentiel » et faire parvenir à :</t>
  </si>
  <si>
    <t>SERVICE DES FINANCES</t>
  </si>
  <si>
    <t>121, rue King Ouest, bureau 2000</t>
  </si>
  <si>
    <t>Toronto (Ontario)  M5H 3T9</t>
  </si>
  <si>
    <t>Il faut remplir un formulaire pour chaque nouvelle émission gérée et signalée à l'OCRCVM conformément à la Ligne directrice 12a) du Modèle de tarification de l’OCRCVM.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</si>
</sst>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409]d\-mmm\-yy;@"/>
    <numFmt numFmtId="165" formatCode="0.000%"/>
    <numFmt numFmtId="167" formatCode="_(* #,##0_);_(* \(#,##0\);_(* &quot;-&quot;??_);_(@_)"/>
    <numFmt numFmtId="168" formatCode="_(* #,##0.0000_);_(* \(#,##0.0000\);_(* &quot;-&quot;??_);_(@_)"/>
    <numFmt numFmtId="169" formatCode="[$-409]mmmm\ d\,\ yyyy;@"/>
    <numFmt numFmtId="170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0" fontId="3" fillId="3" borderId="0" xfId="0" applyFont="1" applyFill="1" applyAlignment="1">
      <alignment horizontal="center" vertical="top"/>
    </xf>
    <xf numFmtId="0" fontId="4" fillId="0" borderId="0" xfId="0" applyFont="1"/>
    <xf numFmtId="0" fontId="4" fillId="2" borderId="0" xfId="0" applyFont="1" applyFill="1"/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/>
    <xf numFmtId="0" fontId="7" fillId="0" borderId="0" xfId="0" applyFont="1"/>
    <xf numFmtId="0" fontId="7" fillId="4" borderId="1" xfId="0" applyFont="1" applyFill="1" applyBorder="1" applyAlignment="1" applyProtection="1">
      <alignment horizontal="center"/>
      <protection locked="0"/>
    </xf>
    <xf numFmtId="0" fontId="7" fillId="4" borderId="2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64" fontId="7" fillId="4" borderId="3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/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165" fontId="8" fillId="4" borderId="2" xfId="2" applyNumberFormat="1" applyFont="1" applyFill="1" applyBorder="1" applyAlignment="1" applyProtection="1">
      <alignment vertical="center" wrapText="1"/>
      <protection locked="0"/>
    </xf>
    <xf numFmtId="0" fontId="7" fillId="0" borderId="5" xfId="0" applyFont="1" applyBorder="1"/>
    <xf numFmtId="0" fontId="7" fillId="0" borderId="6" xfId="0" applyFont="1" applyBorder="1"/>
    <xf numFmtId="0" fontId="6" fillId="0" borderId="6" xfId="0" applyFont="1" applyBorder="1" applyAlignment="1">
      <alignment horizontal="center"/>
    </xf>
    <xf numFmtId="165" fontId="3" fillId="3" borderId="0" xfId="2" applyNumberFormat="1" applyFont="1" applyFill="1" applyBorder="1" applyAlignment="1" applyProtection="1">
      <alignment vertical="center" wrapText="1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 vertical="center" indent="2"/>
    </xf>
    <xf numFmtId="0" fontId="7" fillId="0" borderId="4" xfId="0" applyFont="1" applyBorder="1" applyAlignment="1">
      <alignment horizontal="left" vertical="center" indent="2"/>
    </xf>
    <xf numFmtId="0" fontId="7" fillId="0" borderId="2" xfId="0" applyFont="1" applyBorder="1"/>
    <xf numFmtId="0" fontId="6" fillId="4" borderId="3" xfId="0" applyFont="1" applyFill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left" vertical="center" wrapText="1"/>
    </xf>
    <xf numFmtId="0" fontId="6" fillId="0" borderId="7" xfId="0" applyFont="1" applyBorder="1"/>
    <xf numFmtId="0" fontId="6" fillId="0" borderId="8" xfId="0" applyFont="1" applyBorder="1"/>
    <xf numFmtId="0" fontId="7" fillId="0" borderId="3" xfId="0" applyFont="1" applyBorder="1" applyAlignment="1">
      <alignment horizontal="left" vertical="center" indent="1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0" xfId="0" applyFont="1"/>
    <xf numFmtId="167" fontId="7" fillId="4" borderId="3" xfId="1" applyNumberFormat="1" applyFont="1" applyFill="1" applyBorder="1" applyAlignment="1" applyProtection="1">
      <alignment horizontal="center" vertical="center"/>
      <protection locked="0"/>
    </xf>
    <xf numFmtId="167" fontId="7" fillId="0" borderId="0" xfId="0" applyNumberFormat="1" applyFont="1"/>
    <xf numFmtId="43" fontId="7" fillId="4" borderId="3" xfId="1" applyFont="1" applyFill="1" applyBorder="1" applyAlignment="1" applyProtection="1">
      <alignment horizontal="center" vertical="center"/>
      <protection locked="0"/>
    </xf>
    <xf numFmtId="167" fontId="7" fillId="0" borderId="3" xfId="1" applyNumberFormat="1" applyFont="1" applyBorder="1" applyAlignment="1" applyProtection="1">
      <alignment horizontal="center" vertical="center"/>
    </xf>
    <xf numFmtId="0" fontId="9" fillId="3" borderId="0" xfId="0" applyFont="1" applyFill="1" applyAlignment="1">
      <alignment horizontal="left"/>
    </xf>
    <xf numFmtId="167" fontId="10" fillId="4" borderId="3" xfId="1" applyNumberFormat="1" applyFont="1" applyFill="1" applyBorder="1" applyAlignment="1" applyProtection="1">
      <alignment horizontal="center" vertical="center"/>
      <protection locked="0"/>
    </xf>
    <xf numFmtId="168" fontId="10" fillId="4" borderId="3" xfId="1" applyNumberFormat="1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 indent="1"/>
    </xf>
    <xf numFmtId="0" fontId="7" fillId="0" borderId="4" xfId="0" applyFont="1" applyBorder="1" applyAlignment="1">
      <alignment horizontal="left" indent="1"/>
    </xf>
    <xf numFmtId="0" fontId="7" fillId="4" borderId="3" xfId="0" applyFont="1" applyFill="1" applyBorder="1" applyAlignment="1" applyProtection="1">
      <alignment horizontal="center"/>
      <protection locked="0"/>
    </xf>
    <xf numFmtId="169" fontId="7" fillId="4" borderId="3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3" fontId="7" fillId="0" borderId="3" xfId="1" applyFont="1" applyBorder="1" applyAlignment="1" applyProtection="1">
      <alignment horizontal="center" vertical="center"/>
    </xf>
    <xf numFmtId="43" fontId="7" fillId="0" borderId="3" xfId="1" applyFont="1" applyFill="1" applyBorder="1" applyAlignment="1" applyProtection="1">
      <alignment horizontal="center" vertical="center"/>
    </xf>
    <xf numFmtId="43" fontId="7" fillId="0" borderId="3" xfId="1" applyFont="1" applyBorder="1" applyAlignment="1" applyProtection="1">
      <alignment horizontal="center" vertical="center" wrapText="1"/>
    </xf>
    <xf numFmtId="0" fontId="7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170" fontId="7" fillId="0" borderId="0" xfId="0" applyNumberFormat="1" applyFont="1"/>
    <xf numFmtId="0" fontId="2" fillId="3" borderId="0" xfId="0" applyFont="1" applyFill="1" applyAlignment="1">
      <alignment horizontal="left" vertical="top"/>
    </xf>
    <xf numFmtId="0" fontId="8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10" fillId="3" borderId="0" xfId="0" applyFont="1" applyFill="1" applyAlignment="1">
      <alignment horizontal="left" vertical="top"/>
    </xf>
    <xf numFmtId="0" fontId="11" fillId="3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8" fillId="3" borderId="0" xfId="0" applyFont="1" applyFill="1" applyAlignment="1">
      <alignment horizontal="left" vertical="top" wrapText="1"/>
    </xf>
    <xf numFmtId="0" fontId="8" fillId="5" borderId="0" xfId="0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3">
    <cellStyle name="Comma" xfId="1" builtinId="3"/>
    <cellStyle name="Normal" xfId="0" builtinId="0"/>
    <cellStyle name="Percent" xfId="2" builtinId="5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111919</xdr:colOff>
      <xdr:row>0</xdr:row>
      <xdr:rowOff>0</xdr:rowOff>
    </xdr:from>
    <xdr:to>
      <xdr:col>1</xdr:col>
      <xdr:colOff>135731</xdr:colOff>
      <xdr:row>2</xdr:row>
      <xdr:rowOff>67245</xdr:rowOff>
    </xdr:to>
    <xdr:pic>
      <xdr:nvPicPr>
        <xdr:cNvPr id="2" name="Picture 3" descr="Copy (2) of logo">
          <a:extLst>
            <a:ext uri="{FF2B5EF4-FFF2-40B4-BE49-F238E27FC236}">
              <a16:creationId xmlns:a16="http://schemas.microsoft.com/office/drawing/2014/main" id="{BB2058BE-698E-414F-B7F9-787ECA4AD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919" y="0"/>
          <a:ext cx="1528762" cy="448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593E2-34F0-40AA-9730-1A0254FE6578}">
  <dimension ref="A2:P126"/>
  <sheetViews>
    <sheetView showGridLines="0" tabSelected="1" workbookViewId="0">
      <selection activeCell="A119" sqref="A119"/>
    </sheetView>
  </sheetViews>
  <sheetFormatPr defaultColWidth="9.140625" defaultRowHeight="15" x14ac:dyDescent="0.2"/>
  <cols>
    <col min="1" max="1" width="22.5703125" style="4" customWidth="1" collapsed="1"/>
    <col min="2" max="2" width="19" style="4" customWidth="1"/>
    <col min="3" max="3" width="17.42578125" style="4" customWidth="1" collapsed="1"/>
    <col min="4" max="4" width="31.140625" style="4" customWidth="1" collapsed="1"/>
    <col min="5" max="5" width="19.28515625" style="4" customWidth="1" collapsed="1"/>
    <col min="6" max="6" width="22.42578125" style="4" customWidth="1" collapsed="1"/>
    <col min="7" max="7" width="14.85546875" style="4" customWidth="1" collapsed="1"/>
    <col min="8" max="8" width="16.140625" style="4" customWidth="1" collapsed="1"/>
    <col min="9" max="9" width="18.7109375" style="4" customWidth="1" collapsed="1"/>
    <col min="10" max="10" width="23.5703125" style="4" customWidth="1" collapsed="1"/>
    <col min="11" max="11" width="8.140625" style="4" customWidth="1" collapsed="1"/>
    <col min="12" max="15" width="9.140625" style="4" collapsed="1"/>
    <col min="16" max="16" width="9.140625" style="4"/>
    <col min="17" max="16384" width="9.140625" style="4" collapsed="1"/>
  </cols>
  <sheetData>
    <row r="2" spans="1:15" x14ac:dyDescent="0.2">
      <c r="A2" s="1"/>
      <c r="B2" s="1"/>
      <c r="C2" s="2" t="s">
        <v>0</v>
      </c>
      <c r="D2" s="1"/>
      <c r="E2" s="1"/>
      <c r="F2" s="1"/>
      <c r="G2" s="1"/>
      <c r="H2" s="1"/>
      <c r="I2" s="1"/>
      <c r="J2" s="3"/>
      <c r="K2" s="3"/>
      <c r="L2" s="3"/>
    </row>
    <row r="3" spans="1:15" ht="6" customHeight="1" x14ac:dyDescent="0.2">
      <c r="A3" s="5"/>
      <c r="B3" s="5"/>
      <c r="C3" s="5"/>
      <c r="D3" s="5"/>
      <c r="E3" s="5"/>
      <c r="F3" s="5"/>
      <c r="G3" s="5"/>
      <c r="H3" s="5"/>
      <c r="I3" s="5"/>
    </row>
    <row r="4" spans="1:15" x14ac:dyDescent="0.2">
      <c r="B4" s="6"/>
      <c r="C4" s="7" t="s">
        <v>1</v>
      </c>
      <c r="D4" s="6"/>
      <c r="E4" s="6"/>
      <c r="F4" s="6"/>
      <c r="G4" s="6"/>
      <c r="H4" s="6"/>
      <c r="I4" s="6"/>
      <c r="J4" s="3"/>
      <c r="K4" s="3"/>
      <c r="L4" s="3"/>
    </row>
    <row r="5" spans="1:15" x14ac:dyDescent="0.2">
      <c r="A5" s="5"/>
      <c r="B5" s="5"/>
      <c r="C5" s="5"/>
      <c r="D5" s="5"/>
      <c r="E5" s="5"/>
      <c r="F5" s="5"/>
      <c r="G5" s="5"/>
      <c r="H5" s="5"/>
      <c r="I5" s="5"/>
    </row>
    <row r="6" spans="1:15" x14ac:dyDescent="0.2">
      <c r="A6" s="5"/>
      <c r="B6" s="5"/>
      <c r="F6" s="5"/>
      <c r="G6" s="5"/>
    </row>
    <row r="7" spans="1:15" x14ac:dyDescent="0.2">
      <c r="A7" s="8" t="s">
        <v>2</v>
      </c>
      <c r="B7" s="8"/>
      <c r="C7" s="9"/>
      <c r="D7" s="10"/>
      <c r="E7" s="11"/>
      <c r="F7" s="5"/>
      <c r="G7" s="5"/>
      <c r="I7" s="5"/>
      <c r="J7" s="5"/>
      <c r="K7" s="12"/>
      <c r="L7" s="12"/>
      <c r="M7" s="12"/>
      <c r="N7" s="12"/>
      <c r="O7" s="12"/>
    </row>
    <row r="8" spans="1:15" x14ac:dyDescent="0.2">
      <c r="A8" s="8" t="s">
        <v>3</v>
      </c>
      <c r="B8" s="8"/>
      <c r="C8" s="9"/>
      <c r="D8" s="13"/>
      <c r="E8" s="14"/>
      <c r="F8" s="5"/>
      <c r="G8" s="5"/>
    </row>
    <row r="9" spans="1:15" x14ac:dyDescent="0.2">
      <c r="A9" s="15"/>
      <c r="B9" s="15"/>
      <c r="C9" s="9"/>
      <c r="D9" s="9"/>
      <c r="E9" s="9"/>
      <c r="F9" s="5"/>
      <c r="G9" s="5"/>
      <c r="H9" s="9"/>
      <c r="I9" s="9"/>
    </row>
    <row r="10" spans="1:15" x14ac:dyDescent="0.2">
      <c r="A10" s="9"/>
      <c r="B10" s="9"/>
      <c r="C10" s="9"/>
      <c r="D10" s="9"/>
      <c r="E10" s="9"/>
      <c r="F10" s="5"/>
      <c r="G10" s="5"/>
      <c r="H10" s="9"/>
      <c r="I10" s="9"/>
      <c r="J10" s="9"/>
    </row>
    <row r="11" spans="1:15" ht="15.75" customHeight="1" x14ac:dyDescent="0.2">
      <c r="A11" s="16" t="s">
        <v>4</v>
      </c>
      <c r="B11" s="17"/>
      <c r="C11" s="18"/>
      <c r="D11" s="19" t="s">
        <v>5</v>
      </c>
      <c r="E11" s="9"/>
      <c r="F11" s="5"/>
      <c r="G11" s="5"/>
      <c r="H11" s="9"/>
      <c r="I11" s="20" t="s">
        <v>6</v>
      </c>
      <c r="J11" s="21"/>
    </row>
    <row r="12" spans="1:15" x14ac:dyDescent="0.2">
      <c r="A12" s="22"/>
      <c r="B12" s="23"/>
      <c r="C12" s="23"/>
      <c r="D12" s="24"/>
      <c r="E12" s="9"/>
      <c r="F12" s="5"/>
      <c r="G12" s="5"/>
      <c r="H12" s="9"/>
      <c r="I12" s="9"/>
      <c r="J12" s="9"/>
      <c r="K12" s="25"/>
    </row>
    <row r="13" spans="1:15" x14ac:dyDescent="0.2">
      <c r="A13" s="26" t="s">
        <v>7</v>
      </c>
      <c r="B13" s="27"/>
      <c r="C13" s="27"/>
      <c r="D13" s="28"/>
      <c r="E13" s="9"/>
      <c r="F13" s="5"/>
      <c r="G13" s="5"/>
      <c r="H13" s="9"/>
      <c r="I13" s="9"/>
      <c r="J13" s="9"/>
    </row>
    <row r="14" spans="1:15" x14ac:dyDescent="0.2">
      <c r="A14" s="29" t="s">
        <v>8</v>
      </c>
      <c r="B14" s="30"/>
      <c r="C14" s="31"/>
      <c r="D14" s="32"/>
      <c r="E14" s="9"/>
      <c r="F14" s="5"/>
      <c r="G14" s="5"/>
      <c r="H14" s="9"/>
      <c r="I14" s="9"/>
      <c r="J14" s="9"/>
    </row>
    <row r="15" spans="1:15" x14ac:dyDescent="0.2">
      <c r="A15" s="29" t="s">
        <v>9</v>
      </c>
      <c r="B15" s="30"/>
      <c r="C15" s="31"/>
      <c r="D15" s="32"/>
      <c r="E15" s="9"/>
      <c r="F15" s="5"/>
      <c r="G15" s="5"/>
      <c r="H15" s="9"/>
      <c r="I15" s="9"/>
      <c r="J15" s="9"/>
    </row>
    <row r="16" spans="1:15" x14ac:dyDescent="0.2">
      <c r="A16" s="29" t="s">
        <v>10</v>
      </c>
      <c r="B16" s="30"/>
      <c r="C16" s="31"/>
      <c r="D16" s="32"/>
      <c r="E16" s="9"/>
      <c r="F16" s="5"/>
      <c r="G16" s="5"/>
      <c r="H16" s="9"/>
      <c r="I16" s="9"/>
      <c r="J16" s="9"/>
    </row>
    <row r="17" spans="1:10" x14ac:dyDescent="0.2">
      <c r="A17" s="29" t="s">
        <v>11</v>
      </c>
      <c r="B17" s="30"/>
      <c r="C17" s="31"/>
      <c r="D17" s="32"/>
      <c r="E17" s="9"/>
      <c r="F17" s="5"/>
      <c r="G17" s="5"/>
      <c r="H17" s="9"/>
      <c r="I17" s="9"/>
      <c r="J17" s="9"/>
    </row>
    <row r="18" spans="1:10" x14ac:dyDescent="0.2">
      <c r="A18" s="29" t="s">
        <v>12</v>
      </c>
      <c r="B18" s="30"/>
      <c r="C18" s="31"/>
      <c r="D18" s="32"/>
      <c r="E18" s="9"/>
      <c r="F18" s="5"/>
      <c r="G18" s="5"/>
      <c r="H18" s="9"/>
      <c r="I18" s="9"/>
      <c r="J18" s="9"/>
    </row>
    <row r="19" spans="1:10" x14ac:dyDescent="0.2">
      <c r="A19" s="29" t="s">
        <v>13</v>
      </c>
      <c r="B19" s="30"/>
      <c r="C19" s="31"/>
      <c r="D19" s="32"/>
      <c r="E19" s="9"/>
      <c r="F19" s="5"/>
      <c r="G19" s="5"/>
      <c r="H19" s="9"/>
      <c r="I19" s="9"/>
      <c r="J19" s="9"/>
    </row>
    <row r="20" spans="1:10" ht="24.75" customHeight="1" x14ac:dyDescent="0.2">
      <c r="E20" s="9"/>
      <c r="F20" s="5"/>
      <c r="G20" s="5"/>
      <c r="I20" s="33" t="s">
        <v>14</v>
      </c>
      <c r="J20" s="33"/>
    </row>
    <row r="21" spans="1:10" ht="15.75" customHeight="1" x14ac:dyDescent="0.2">
      <c r="A21" s="34" t="s">
        <v>15</v>
      </c>
      <c r="B21" s="35"/>
      <c r="C21" s="35"/>
      <c r="D21" s="35"/>
      <c r="E21" s="9"/>
      <c r="F21" s="5"/>
      <c r="G21" s="5"/>
      <c r="I21" s="36" t="s">
        <v>16</v>
      </c>
      <c r="J21" s="37"/>
    </row>
    <row r="22" spans="1:10" x14ac:dyDescent="0.2">
      <c r="A22" s="38" t="s">
        <v>17</v>
      </c>
      <c r="B22" s="39"/>
      <c r="C22" s="18"/>
      <c r="D22" s="40"/>
      <c r="E22" s="9"/>
      <c r="F22" s="5"/>
      <c r="G22" s="5"/>
      <c r="I22" s="36" t="s">
        <v>18</v>
      </c>
      <c r="J22" s="37"/>
    </row>
    <row r="23" spans="1:10" x14ac:dyDescent="0.2">
      <c r="A23" s="38" t="s">
        <v>19</v>
      </c>
      <c r="B23" s="39"/>
      <c r="C23" s="18"/>
      <c r="D23" s="40"/>
      <c r="E23" s="9"/>
      <c r="F23" s="5"/>
      <c r="G23" s="5"/>
      <c r="I23" s="36" t="s">
        <v>20</v>
      </c>
      <c r="J23" s="37"/>
    </row>
    <row r="24" spans="1:10" x14ac:dyDescent="0.2">
      <c r="A24" s="38" t="s">
        <v>21</v>
      </c>
      <c r="B24" s="39"/>
      <c r="C24" s="18"/>
      <c r="D24" s="40"/>
      <c r="E24" s="9"/>
      <c r="F24" s="5"/>
      <c r="G24" s="5"/>
      <c r="I24" s="36" t="s">
        <v>22</v>
      </c>
      <c r="J24" s="37"/>
    </row>
    <row r="25" spans="1:10" x14ac:dyDescent="0.2">
      <c r="A25" s="38" t="s">
        <v>23</v>
      </c>
      <c r="B25" s="39"/>
      <c r="C25" s="18"/>
      <c r="D25" s="40"/>
      <c r="E25" s="9"/>
      <c r="F25" s="5"/>
      <c r="G25" s="5"/>
    </row>
    <row r="26" spans="1:10" x14ac:dyDescent="0.2">
      <c r="A26" s="38" t="s">
        <v>24</v>
      </c>
      <c r="B26" s="39"/>
      <c r="C26" s="18"/>
      <c r="D26" s="40"/>
      <c r="E26" s="9"/>
      <c r="F26" s="5"/>
      <c r="G26" s="5"/>
    </row>
    <row r="27" spans="1:10" x14ac:dyDescent="0.2">
      <c r="A27" s="9" t="s">
        <v>25</v>
      </c>
      <c r="B27" s="9"/>
      <c r="C27" s="18"/>
      <c r="D27" s="40"/>
      <c r="E27" s="9"/>
      <c r="F27" s="5"/>
      <c r="G27" s="5"/>
    </row>
    <row r="28" spans="1:10" x14ac:dyDescent="0.2">
      <c r="A28" s="38" t="s">
        <v>26</v>
      </c>
      <c r="B28" s="39"/>
      <c r="C28" s="18"/>
      <c r="D28" s="40"/>
      <c r="E28" s="9"/>
      <c r="F28" s="5"/>
      <c r="G28" s="5"/>
    </row>
    <row r="29" spans="1:10" x14ac:dyDescent="0.2">
      <c r="A29" s="9" t="s">
        <v>27</v>
      </c>
      <c r="B29" s="41"/>
      <c r="C29" s="18"/>
      <c r="D29" s="40"/>
      <c r="E29" s="9"/>
      <c r="F29" s="5"/>
      <c r="G29" s="5"/>
    </row>
    <row r="30" spans="1:10" x14ac:dyDescent="0.2">
      <c r="A30" s="38" t="s">
        <v>28</v>
      </c>
      <c r="B30" s="39"/>
      <c r="C30" s="18"/>
      <c r="D30" s="40"/>
      <c r="E30" s="9"/>
      <c r="F30" s="5"/>
      <c r="G30" s="5"/>
    </row>
    <row r="31" spans="1:10" x14ac:dyDescent="0.2">
      <c r="A31" s="38" t="s">
        <v>29</v>
      </c>
      <c r="B31" s="39"/>
      <c r="C31" s="18"/>
      <c r="D31" s="40"/>
      <c r="E31" s="9"/>
      <c r="F31" s="5"/>
      <c r="G31" s="5"/>
    </row>
    <row r="32" spans="1:10" x14ac:dyDescent="0.2">
      <c r="A32" s="38" t="s">
        <v>30</v>
      </c>
      <c r="B32" s="39"/>
      <c r="C32" s="18"/>
      <c r="D32" s="40"/>
      <c r="E32" s="9"/>
      <c r="F32" s="5"/>
      <c r="G32" s="5"/>
    </row>
    <row r="33" spans="1:7" x14ac:dyDescent="0.2">
      <c r="A33" s="38" t="s">
        <v>31</v>
      </c>
      <c r="B33" s="39"/>
      <c r="C33" s="18"/>
      <c r="D33" s="40"/>
      <c r="E33" s="9"/>
      <c r="F33" s="5"/>
      <c r="G33" s="5"/>
    </row>
    <row r="34" spans="1:7" x14ac:dyDescent="0.2">
      <c r="A34" s="38" t="s">
        <v>13</v>
      </c>
      <c r="B34" s="39"/>
      <c r="C34" s="18"/>
      <c r="D34" s="40"/>
      <c r="E34" s="9"/>
      <c r="F34" s="5"/>
      <c r="G34" s="5"/>
    </row>
    <row r="35" spans="1:7" x14ac:dyDescent="0.2">
      <c r="E35" s="9"/>
      <c r="F35" s="5"/>
      <c r="G35" s="5"/>
    </row>
    <row r="36" spans="1:7" x14ac:dyDescent="0.2">
      <c r="E36" s="9"/>
      <c r="F36" s="5"/>
      <c r="G36" s="5"/>
    </row>
    <row r="37" spans="1:7" x14ac:dyDescent="0.2">
      <c r="A37" s="42" t="s">
        <v>32</v>
      </c>
      <c r="B37" s="43"/>
      <c r="C37" s="43"/>
      <c r="D37" s="44"/>
      <c r="E37" s="9"/>
      <c r="F37" s="5"/>
      <c r="G37" s="5"/>
    </row>
    <row r="38" spans="1:7" x14ac:dyDescent="0.2">
      <c r="A38" s="38" t="s">
        <v>33</v>
      </c>
      <c r="B38" s="39"/>
      <c r="C38" s="45"/>
      <c r="D38" s="40"/>
      <c r="E38" s="9"/>
      <c r="F38" s="5"/>
      <c r="G38" s="5"/>
    </row>
    <row r="39" spans="1:7" x14ac:dyDescent="0.2">
      <c r="A39" s="38" t="s">
        <v>34</v>
      </c>
      <c r="B39" s="39"/>
      <c r="C39" s="45"/>
      <c r="D39" s="40"/>
      <c r="E39" s="9"/>
      <c r="F39" s="5"/>
      <c r="G39" s="5"/>
    </row>
    <row r="40" spans="1:7" x14ac:dyDescent="0.2">
      <c r="A40" s="38" t="s">
        <v>35</v>
      </c>
      <c r="B40" s="39"/>
      <c r="C40" s="45"/>
      <c r="D40" s="40"/>
      <c r="E40" s="9"/>
      <c r="F40" s="5"/>
      <c r="G40" s="5"/>
    </row>
    <row r="41" spans="1:7" x14ac:dyDescent="0.2">
      <c r="A41" s="38" t="s">
        <v>13</v>
      </c>
      <c r="B41" s="39"/>
      <c r="C41" s="45"/>
      <c r="D41" s="40"/>
      <c r="E41" s="9"/>
      <c r="F41" s="5"/>
      <c r="G41" s="5"/>
    </row>
    <row r="42" spans="1:7" x14ac:dyDescent="0.2">
      <c r="A42" s="9"/>
      <c r="B42" s="9"/>
      <c r="C42" s="9"/>
      <c r="D42" s="9"/>
      <c r="E42" s="9"/>
      <c r="F42" s="5"/>
      <c r="G42" s="5"/>
    </row>
    <row r="43" spans="1:7" x14ac:dyDescent="0.2">
      <c r="A43" s="9"/>
      <c r="B43" s="9"/>
      <c r="C43" s="9"/>
      <c r="D43" s="9"/>
      <c r="E43" s="9"/>
      <c r="F43" s="9"/>
      <c r="G43" s="9"/>
    </row>
    <row r="44" spans="1:7" x14ac:dyDescent="0.2">
      <c r="A44" s="46" t="s">
        <v>36</v>
      </c>
      <c r="B44" s="47"/>
      <c r="C44" s="47"/>
      <c r="D44" s="47"/>
      <c r="E44" s="9"/>
      <c r="F44" s="48"/>
      <c r="G44" s="9"/>
    </row>
    <row r="45" spans="1:7" x14ac:dyDescent="0.2">
      <c r="A45" s="38" t="s">
        <v>37</v>
      </c>
      <c r="B45" s="39"/>
      <c r="C45" s="45"/>
      <c r="D45" s="49"/>
      <c r="E45" s="9"/>
      <c r="F45" s="9"/>
      <c r="G45" s="50"/>
    </row>
    <row r="46" spans="1:7" x14ac:dyDescent="0.2">
      <c r="A46" s="38" t="s">
        <v>38</v>
      </c>
      <c r="B46" s="39"/>
      <c r="C46" s="45"/>
      <c r="D46" s="51"/>
      <c r="E46" s="9"/>
      <c r="F46" s="9"/>
      <c r="G46" s="9"/>
    </row>
    <row r="47" spans="1:7" x14ac:dyDescent="0.2">
      <c r="A47" s="38" t="s">
        <v>39</v>
      </c>
      <c r="B47" s="39"/>
      <c r="C47" s="45"/>
      <c r="D47" s="52">
        <f>+D45*D46</f>
        <v>0</v>
      </c>
      <c r="E47" s="9"/>
      <c r="F47" s="9"/>
      <c r="G47" s="9"/>
    </row>
    <row r="48" spans="1:7" x14ac:dyDescent="0.2">
      <c r="A48" s="38" t="s">
        <v>40</v>
      </c>
      <c r="B48" s="41"/>
      <c r="C48" s="45"/>
      <c r="D48" s="49"/>
      <c r="E48" s="9"/>
      <c r="F48" s="9"/>
      <c r="G48" s="9"/>
    </row>
    <row r="49" spans="1:7" x14ac:dyDescent="0.2">
      <c r="A49" s="38" t="s">
        <v>41</v>
      </c>
      <c r="B49" s="39"/>
      <c r="C49" s="45"/>
      <c r="D49" s="49"/>
      <c r="E49" s="9"/>
      <c r="F49" s="9"/>
      <c r="G49" s="9"/>
    </row>
    <row r="50" spans="1:7" ht="13.5" customHeight="1" x14ac:dyDescent="0.2">
      <c r="A50" s="38" t="s">
        <v>42</v>
      </c>
      <c r="B50" s="39"/>
      <c r="C50" s="45"/>
      <c r="D50" s="52">
        <f>+D47-D48-D49</f>
        <v>0</v>
      </c>
      <c r="E50" s="9"/>
      <c r="F50" s="9"/>
      <c r="G50" s="9"/>
    </row>
    <row r="51" spans="1:7" ht="13.5" customHeight="1" x14ac:dyDescent="0.2">
      <c r="A51" s="38" t="s">
        <v>43</v>
      </c>
      <c r="B51" s="39"/>
      <c r="C51" s="45"/>
      <c r="D51" s="49"/>
      <c r="E51" s="9"/>
      <c r="F51" s="53" t="str">
        <f>IF(AND($D$51=H95,$D$47&gt;999999),"Error!! Select the correct Type of Issue","")</f>
        <v/>
      </c>
      <c r="G51" s="9"/>
    </row>
    <row r="52" spans="1:7" x14ac:dyDescent="0.2">
      <c r="A52" s="38" t="s">
        <v>44</v>
      </c>
      <c r="B52" s="39"/>
      <c r="C52" s="45"/>
      <c r="D52" s="54"/>
      <c r="E52" s="9"/>
      <c r="F52" s="9"/>
      <c r="G52" s="9"/>
    </row>
    <row r="53" spans="1:7" x14ac:dyDescent="0.2">
      <c r="A53" s="38" t="s">
        <v>45</v>
      </c>
      <c r="B53" s="39"/>
      <c r="C53" s="45"/>
      <c r="D53" s="55"/>
      <c r="E53" s="9"/>
      <c r="F53" s="9" t="str">
        <f>IF(AND($D$52=$A$95,D53&lt;&gt;1),"Error!! Incorrect exchange rate",IF(AND($D$52&lt;&gt;$A$95,D53=1),"Error!! Incorrect exchange rate",""))</f>
        <v/>
      </c>
      <c r="G53" s="9"/>
    </row>
    <row r="54" spans="1:7" x14ac:dyDescent="0.2">
      <c r="A54" s="5"/>
      <c r="B54" s="5"/>
      <c r="C54" s="5"/>
      <c r="D54" s="5"/>
      <c r="E54" s="5"/>
      <c r="F54" s="5"/>
      <c r="G54" s="5"/>
    </row>
    <row r="55" spans="1:7" x14ac:dyDescent="0.2">
      <c r="A55" s="56" t="s">
        <v>46</v>
      </c>
      <c r="B55" s="57"/>
      <c r="C55" s="57"/>
      <c r="D55" s="57"/>
      <c r="E55" s="57"/>
      <c r="F55" s="57"/>
      <c r="G55" s="58"/>
    </row>
    <row r="56" spans="1:7" x14ac:dyDescent="0.2">
      <c r="A56" s="59" t="s">
        <v>47</v>
      </c>
      <c r="B56" s="60"/>
      <c r="C56" s="61"/>
      <c r="D56" s="62"/>
      <c r="E56" s="63"/>
      <c r="F56" s="63"/>
      <c r="G56" s="64"/>
    </row>
    <row r="57" spans="1:7" x14ac:dyDescent="0.2">
      <c r="A57" s="59" t="s">
        <v>48</v>
      </c>
      <c r="B57" s="60"/>
      <c r="C57" s="61"/>
      <c r="D57" s="62"/>
      <c r="E57" s="63"/>
      <c r="F57" s="63"/>
      <c r="G57" s="64"/>
    </row>
    <row r="58" spans="1:7" x14ac:dyDescent="0.2">
      <c r="A58" s="65"/>
      <c r="B58" s="65"/>
      <c r="C58" s="66"/>
      <c r="D58" s="67"/>
      <c r="E58" s="67"/>
      <c r="F58" s="67"/>
      <c r="G58" s="67"/>
    </row>
    <row r="59" spans="1:7" x14ac:dyDescent="0.2">
      <c r="A59" s="15"/>
      <c r="B59" s="15"/>
      <c r="C59" s="15"/>
      <c r="D59" s="15"/>
      <c r="E59" s="15"/>
      <c r="F59" s="15"/>
      <c r="G59" s="15"/>
    </row>
    <row r="60" spans="1:7" x14ac:dyDescent="0.2">
      <c r="A60" s="46" t="s">
        <v>49</v>
      </c>
      <c r="B60" s="47"/>
      <c r="C60" s="47"/>
      <c r="D60" s="47"/>
      <c r="E60" s="15"/>
      <c r="F60" s="15"/>
      <c r="G60" s="15"/>
    </row>
    <row r="61" spans="1:7" x14ac:dyDescent="0.2">
      <c r="A61" s="38" t="s">
        <v>50</v>
      </c>
      <c r="B61" s="39"/>
      <c r="C61" s="18"/>
      <c r="D61" s="37"/>
      <c r="E61" s="15"/>
      <c r="F61" s="15"/>
      <c r="G61" s="15"/>
    </row>
    <row r="62" spans="1:7" x14ac:dyDescent="0.2">
      <c r="A62" s="38" t="s">
        <v>51</v>
      </c>
      <c r="B62" s="39"/>
      <c r="C62" s="18"/>
      <c r="D62" s="37"/>
      <c r="E62" s="15"/>
      <c r="F62" s="15"/>
      <c r="G62" s="15"/>
    </row>
    <row r="63" spans="1:7" x14ac:dyDescent="0.2">
      <c r="A63" s="38" t="s">
        <v>52</v>
      </c>
      <c r="B63" s="39"/>
      <c r="C63" s="18"/>
      <c r="D63" s="37"/>
      <c r="E63" s="15"/>
      <c r="F63" s="15"/>
      <c r="G63" s="15"/>
    </row>
    <row r="64" spans="1:7" x14ac:dyDescent="0.2">
      <c r="A64" s="9"/>
      <c r="B64" s="9"/>
      <c r="C64" s="9"/>
      <c r="D64" s="9"/>
      <c r="E64" s="15"/>
      <c r="F64" s="15"/>
      <c r="G64" s="15"/>
    </row>
    <row r="65" spans="1:10" x14ac:dyDescent="0.2">
      <c r="A65" s="9"/>
      <c r="B65" s="9"/>
      <c r="C65" s="9"/>
      <c r="D65" s="9"/>
      <c r="E65" s="15"/>
      <c r="F65" s="15"/>
      <c r="G65" s="15"/>
    </row>
    <row r="66" spans="1:10" x14ac:dyDescent="0.2">
      <c r="A66" s="68" t="s">
        <v>53</v>
      </c>
      <c r="B66" s="69"/>
      <c r="C66" s="31" t="s">
        <v>54</v>
      </c>
      <c r="D66" s="70"/>
      <c r="E66" s="15"/>
      <c r="F66" s="15"/>
      <c r="G66" s="15"/>
    </row>
    <row r="67" spans="1:10" x14ac:dyDescent="0.2">
      <c r="A67" s="68" t="s">
        <v>55</v>
      </c>
      <c r="B67" s="69"/>
      <c r="C67" s="31" t="s">
        <v>54</v>
      </c>
      <c r="D67" s="70"/>
      <c r="E67" s="15"/>
      <c r="F67" s="15"/>
      <c r="G67" s="15"/>
    </row>
    <row r="68" spans="1:10" x14ac:dyDescent="0.2">
      <c r="A68" s="68" t="s">
        <v>56</v>
      </c>
      <c r="B68" s="69"/>
      <c r="C68" s="31" t="s">
        <v>54</v>
      </c>
      <c r="D68" s="71"/>
      <c r="E68" s="15"/>
      <c r="F68" s="15"/>
      <c r="G68" s="15"/>
    </row>
    <row r="69" spans="1:10" x14ac:dyDescent="0.2">
      <c r="E69" s="15"/>
      <c r="F69" s="15"/>
      <c r="G69" s="15"/>
    </row>
    <row r="72" spans="1:10" x14ac:dyDescent="0.2">
      <c r="A72" s="47" t="s">
        <v>57</v>
      </c>
      <c r="B72" s="47"/>
      <c r="C72" s="47"/>
      <c r="D72" s="47"/>
      <c r="E72" s="47"/>
      <c r="F72" s="47"/>
      <c r="G72" s="47"/>
      <c r="H72" s="47"/>
      <c r="I72" s="47"/>
    </row>
    <row r="73" spans="1:10" s="73" customFormat="1" ht="114" customHeight="1" x14ac:dyDescent="0.25">
      <c r="A73" s="72" t="s">
        <v>43</v>
      </c>
      <c r="B73" s="72" t="s">
        <v>58</v>
      </c>
      <c r="C73" s="72" t="s">
        <v>59</v>
      </c>
      <c r="D73" s="72" t="s">
        <v>60</v>
      </c>
      <c r="E73" s="72" t="s">
        <v>61</v>
      </c>
      <c r="F73" s="72" t="s">
        <v>62</v>
      </c>
      <c r="G73" s="72" t="s">
        <v>63</v>
      </c>
      <c r="H73" s="72" t="s">
        <v>64</v>
      </c>
      <c r="I73" s="72" t="s">
        <v>65</v>
      </c>
      <c r="J73" s="72" t="s">
        <v>66</v>
      </c>
    </row>
    <row r="74" spans="1:10" s="73" customFormat="1" ht="31.15" customHeight="1" x14ac:dyDescent="0.25">
      <c r="A74" s="74" t="str">
        <f>IF(ISBLANK($D$51),"",$D$51)</f>
        <v/>
      </c>
      <c r="B74" s="74" t="s">
        <v>67</v>
      </c>
      <c r="C74" s="52">
        <f>+$D$47*$D$53</f>
        <v>0</v>
      </c>
      <c r="D74" s="75">
        <f>IF($A$74=$G$95,0,IF($A$74=$G$96,1%/100,IF($A$74=$G$97,1%/200,IF($A$74=$G$98,1%/300,IF($A$74=$G$99,1%/300,IF($A$74=$G$100,1%/200,IF($A$74=$G$101,1%/200,IF($A$74=$G$102,1%/300,0))))))))</f>
        <v>0</v>
      </c>
      <c r="E74" s="76">
        <f>IF($C$74&gt;=1000000,$C$74*$D$74,0)</f>
        <v>0</v>
      </c>
      <c r="F74" s="77">
        <f>(-$D$48*$D$74)*$D$53</f>
        <v>0</v>
      </c>
      <c r="G74" s="78">
        <f>(-$D$49*$D$74)*$D$53</f>
        <v>0</v>
      </c>
      <c r="H74" s="78">
        <f>+$E$74+$F$74+$G$74</f>
        <v>0</v>
      </c>
      <c r="I74" s="78">
        <f>$J$74-$H$74</f>
        <v>0</v>
      </c>
      <c r="J74" s="78">
        <f>IF(ISBLANK($J$11),$H$74,MIN($H$74,($C$74*$J$11*2.5%)))</f>
        <v>0</v>
      </c>
    </row>
    <row r="75" spans="1:10" s="80" customFormat="1" ht="28.5" customHeight="1" x14ac:dyDescent="0.25">
      <c r="A75" s="75" t="str">
        <f>IF(ISBLANK($D$51),"",$D$51)</f>
        <v/>
      </c>
      <c r="B75" s="75" t="s">
        <v>68</v>
      </c>
      <c r="C75" s="52">
        <f>IF($D$52=$A$93,0,$D$47)</f>
        <v>0</v>
      </c>
      <c r="D75" s="79">
        <f>IF($D$52=$A$95,"0",IF($A$75=$G$95,0,IF($A$75=$G$96,1%/100,IF($A$75=$G$97,1%/200,IF($A$75=$G$98,1%/300,IF($A$75=$G$99,1%/300,IF($A$75=$G$100,1%/200,IF($A$75=$G$101,1%/200,IF($A$75=$G$102,1%/300,0)))))))))</f>
        <v>0</v>
      </c>
      <c r="E75" s="76">
        <f>IF($C$75&gt;=1000000,$C$75*$D$75,0)</f>
        <v>0</v>
      </c>
      <c r="F75" s="77">
        <f>-$D$48*$D$75</f>
        <v>0</v>
      </c>
      <c r="G75" s="76">
        <f>-$D$49*$D$75</f>
        <v>0</v>
      </c>
      <c r="H75" s="76">
        <f>+E75+F75+G75</f>
        <v>0</v>
      </c>
      <c r="I75" s="78">
        <f>$J$75-$H$75</f>
        <v>0</v>
      </c>
      <c r="J75" s="76">
        <f>IF(ISBLANK($J$11),$H$75,MIN($H$75,($D$50*$J$11*2.5%)))</f>
        <v>0</v>
      </c>
    </row>
    <row r="76" spans="1:10" x14ac:dyDescent="0.2">
      <c r="A76" s="9"/>
      <c r="B76" s="9"/>
      <c r="C76" s="9"/>
      <c r="D76" s="9"/>
      <c r="E76" s="9"/>
      <c r="F76" s="9"/>
      <c r="G76" s="81"/>
      <c r="H76" s="9"/>
      <c r="I76" s="9"/>
    </row>
    <row r="77" spans="1:10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10" x14ac:dyDescent="0.2">
      <c r="A78" s="82" t="s">
        <v>1</v>
      </c>
      <c r="B78" s="82"/>
      <c r="C78" s="83"/>
      <c r="D78" s="83"/>
      <c r="E78" s="83"/>
      <c r="F78" s="83"/>
      <c r="G78" s="83"/>
      <c r="H78" s="83"/>
      <c r="I78" s="83"/>
      <c r="J78" s="84"/>
    </row>
    <row r="79" spans="1:10" x14ac:dyDescent="0.2">
      <c r="A79" s="82" t="s">
        <v>69</v>
      </c>
      <c r="B79" s="82"/>
      <c r="C79" s="83"/>
      <c r="D79" s="83"/>
      <c r="E79" s="83"/>
      <c r="F79" s="83"/>
      <c r="G79" s="83"/>
      <c r="H79" s="83"/>
      <c r="I79" s="83"/>
      <c r="J79" s="84"/>
    </row>
    <row r="80" spans="1:10" x14ac:dyDescent="0.2">
      <c r="A80" s="85" t="s">
        <v>70</v>
      </c>
      <c r="B80" s="85"/>
      <c r="C80" s="85"/>
      <c r="D80" s="85"/>
      <c r="E80" s="85"/>
      <c r="F80" s="85"/>
      <c r="G80" s="85"/>
      <c r="H80" s="85"/>
      <c r="I80" s="85"/>
      <c r="J80" s="86"/>
    </row>
    <row r="81" spans="1:10" x14ac:dyDescent="0.2">
      <c r="A81" s="85" t="s">
        <v>71</v>
      </c>
      <c r="B81" s="85"/>
      <c r="C81" s="85"/>
      <c r="D81" s="85"/>
      <c r="E81" s="85"/>
      <c r="F81" s="85"/>
      <c r="G81" s="85"/>
      <c r="H81" s="85"/>
      <c r="I81" s="85"/>
      <c r="J81" s="86"/>
    </row>
    <row r="82" spans="1:10" x14ac:dyDescent="0.2">
      <c r="A82" s="85"/>
      <c r="B82" s="85"/>
      <c r="C82" s="85"/>
      <c r="D82" s="85"/>
      <c r="E82" s="85"/>
      <c r="F82" s="85"/>
      <c r="G82" s="85"/>
      <c r="H82" s="85"/>
      <c r="I82" s="85"/>
      <c r="J82" s="86"/>
    </row>
    <row r="83" spans="1:10" x14ac:dyDescent="0.2">
      <c r="A83" s="85" t="s">
        <v>72</v>
      </c>
      <c r="B83" s="85"/>
      <c r="C83" s="85"/>
      <c r="D83" s="85"/>
      <c r="E83" s="85"/>
      <c r="F83" s="85"/>
      <c r="G83" s="85"/>
      <c r="H83" s="85"/>
      <c r="I83" s="85"/>
      <c r="J83" s="86"/>
    </row>
    <row r="84" spans="1:10" x14ac:dyDescent="0.2">
      <c r="A84" s="85" t="s">
        <v>73</v>
      </c>
      <c r="B84" s="85"/>
      <c r="C84" s="85"/>
      <c r="D84" s="85"/>
      <c r="E84" s="85"/>
      <c r="F84" s="85"/>
      <c r="G84" s="85"/>
      <c r="H84" s="85"/>
      <c r="I84" s="85"/>
      <c r="J84" s="86"/>
    </row>
    <row r="85" spans="1:10" x14ac:dyDescent="0.2">
      <c r="A85" s="87"/>
      <c r="B85" s="87"/>
      <c r="C85" s="87"/>
      <c r="D85" s="87"/>
      <c r="E85" s="87"/>
      <c r="F85" s="87"/>
      <c r="G85" s="87"/>
      <c r="H85" s="87"/>
      <c r="I85" s="87"/>
      <c r="J85" s="88"/>
    </row>
    <row r="86" spans="1:10" x14ac:dyDescent="0.2">
      <c r="A86" s="87" t="s">
        <v>74</v>
      </c>
      <c r="B86" s="87"/>
      <c r="C86" s="87"/>
      <c r="D86" s="87"/>
      <c r="E86" s="87"/>
      <c r="F86" s="87"/>
      <c r="G86" s="87"/>
      <c r="H86" s="87"/>
      <c r="I86" s="87"/>
      <c r="J86" s="88"/>
    </row>
    <row r="87" spans="1:10" ht="13.9" customHeight="1" x14ac:dyDescent="0.2">
      <c r="A87" s="87" t="s">
        <v>75</v>
      </c>
      <c r="B87" s="87"/>
      <c r="C87" s="87" t="s">
        <v>54</v>
      </c>
      <c r="D87" s="87"/>
      <c r="E87" s="87"/>
      <c r="F87" s="87"/>
      <c r="G87" s="87"/>
      <c r="H87" s="87"/>
      <c r="I87" s="87"/>
      <c r="J87" s="88"/>
    </row>
    <row r="88" spans="1:10" x14ac:dyDescent="0.2">
      <c r="A88" s="87"/>
      <c r="B88" s="87"/>
      <c r="C88" s="87"/>
      <c r="D88" s="87"/>
      <c r="E88" s="87"/>
      <c r="F88" s="87"/>
      <c r="G88" s="87"/>
      <c r="H88" s="87"/>
      <c r="I88" s="87"/>
      <c r="J88" s="88"/>
    </row>
    <row r="89" spans="1:10" x14ac:dyDescent="0.2">
      <c r="A89" s="85" t="s">
        <v>76</v>
      </c>
      <c r="B89" s="85"/>
      <c r="C89" s="85"/>
      <c r="D89" s="85"/>
      <c r="E89" s="85"/>
      <c r="F89" s="85"/>
      <c r="G89" s="85"/>
      <c r="H89" s="85"/>
      <c r="I89" s="85"/>
      <c r="J89" s="86"/>
    </row>
    <row r="90" spans="1:10" x14ac:dyDescent="0.2">
      <c r="A90" s="85" t="s">
        <v>77</v>
      </c>
      <c r="B90" s="85"/>
      <c r="C90" s="85"/>
      <c r="D90" s="85"/>
      <c r="E90" s="85"/>
      <c r="F90" s="85"/>
      <c r="G90" s="85"/>
      <c r="H90" s="85"/>
      <c r="I90" s="85"/>
      <c r="J90" s="86"/>
    </row>
    <row r="91" spans="1:10" x14ac:dyDescent="0.2">
      <c r="A91" s="85"/>
      <c r="B91" s="85"/>
      <c r="C91" s="85"/>
      <c r="D91" s="85"/>
      <c r="E91" s="85"/>
      <c r="F91" s="85"/>
      <c r="G91" s="85"/>
      <c r="H91" s="85"/>
      <c r="I91" s="85"/>
      <c r="J91" s="86"/>
    </row>
    <row r="92" spans="1:10" x14ac:dyDescent="0.2">
      <c r="A92" s="87" t="s">
        <v>78</v>
      </c>
      <c r="B92" s="87"/>
      <c r="C92" s="87"/>
      <c r="D92" s="87"/>
      <c r="E92" s="87"/>
      <c r="F92" s="87"/>
      <c r="G92" s="87"/>
      <c r="H92" s="87"/>
      <c r="I92" s="87"/>
      <c r="J92" s="88"/>
    </row>
    <row r="93" spans="1:10" x14ac:dyDescent="0.2">
      <c r="A93" s="83"/>
      <c r="B93" s="83"/>
      <c r="C93" s="83"/>
      <c r="D93" s="83"/>
      <c r="E93" s="83"/>
      <c r="F93" s="83"/>
      <c r="G93" s="83"/>
      <c r="H93" s="83"/>
      <c r="I93" s="83"/>
      <c r="J93" s="84"/>
    </row>
    <row r="94" spans="1:10" x14ac:dyDescent="0.2">
      <c r="A94" s="89" t="s">
        <v>79</v>
      </c>
      <c r="B94" s="82" t="s">
        <v>80</v>
      </c>
      <c r="C94" s="82"/>
      <c r="D94" s="83"/>
      <c r="E94" s="89" t="s">
        <v>81</v>
      </c>
      <c r="F94" s="89"/>
      <c r="G94" s="89" t="s">
        <v>82</v>
      </c>
      <c r="H94" s="89"/>
      <c r="I94" s="83"/>
    </row>
    <row r="95" spans="1:10" ht="33.75" customHeight="1" x14ac:dyDescent="0.2">
      <c r="A95" s="85" t="s">
        <v>83</v>
      </c>
      <c r="B95" s="83" t="s">
        <v>84</v>
      </c>
      <c r="C95" s="83"/>
      <c r="D95" s="83"/>
      <c r="E95" s="90" t="s">
        <v>85</v>
      </c>
      <c r="F95" s="90"/>
      <c r="G95" s="83" t="s">
        <v>86</v>
      </c>
      <c r="H95" s="83"/>
      <c r="I95" s="83"/>
    </row>
    <row r="96" spans="1:10" x14ac:dyDescent="0.2">
      <c r="A96" s="85" t="s">
        <v>87</v>
      </c>
      <c r="B96" s="91" t="s">
        <v>88</v>
      </c>
      <c r="C96" s="91"/>
      <c r="D96" s="83"/>
      <c r="E96" s="83" t="s">
        <v>89</v>
      </c>
      <c r="F96" s="83"/>
      <c r="G96" s="83" t="s">
        <v>90</v>
      </c>
      <c r="H96" s="83"/>
      <c r="I96" s="83"/>
    </row>
    <row r="97" spans="1:10" x14ac:dyDescent="0.2">
      <c r="A97" s="85" t="s">
        <v>91</v>
      </c>
      <c r="B97" s="91" t="s">
        <v>92</v>
      </c>
      <c r="C97" s="91"/>
      <c r="D97" s="83"/>
      <c r="E97" s="83" t="s">
        <v>93</v>
      </c>
      <c r="F97" s="83"/>
      <c r="G97" s="83" t="s">
        <v>94</v>
      </c>
      <c r="H97" s="83"/>
      <c r="I97" s="83"/>
    </row>
    <row r="98" spans="1:10" x14ac:dyDescent="0.2">
      <c r="A98" s="85" t="s">
        <v>95</v>
      </c>
      <c r="B98" s="91" t="s">
        <v>96</v>
      </c>
      <c r="C98" s="91"/>
      <c r="D98" s="83"/>
      <c r="E98" s="83"/>
      <c r="F98" s="83"/>
      <c r="G98" s="83" t="s">
        <v>97</v>
      </c>
      <c r="H98" s="83"/>
      <c r="I98" s="83"/>
      <c r="J98" s="84"/>
    </row>
    <row r="99" spans="1:10" x14ac:dyDescent="0.2">
      <c r="A99" s="85" t="s">
        <v>98</v>
      </c>
      <c r="B99" s="91" t="s">
        <v>99</v>
      </c>
      <c r="C99" s="91"/>
      <c r="D99" s="83"/>
      <c r="E99" s="83"/>
      <c r="F99" s="83"/>
      <c r="G99" s="83" t="s">
        <v>100</v>
      </c>
      <c r="H99" s="83"/>
      <c r="I99" s="83"/>
      <c r="J99" s="84"/>
    </row>
    <row r="100" spans="1:10" x14ac:dyDescent="0.2">
      <c r="A100" s="85" t="s">
        <v>101</v>
      </c>
      <c r="B100" s="91" t="s">
        <v>102</v>
      </c>
      <c r="C100" s="91"/>
      <c r="D100" s="83"/>
      <c r="E100" s="83"/>
      <c r="F100" s="83"/>
      <c r="G100" s="83" t="s">
        <v>103</v>
      </c>
      <c r="H100" s="83"/>
      <c r="I100" s="83"/>
      <c r="J100" s="84"/>
    </row>
    <row r="101" spans="1:10" x14ac:dyDescent="0.2">
      <c r="A101" s="85" t="s">
        <v>104</v>
      </c>
      <c r="B101" s="91" t="s">
        <v>105</v>
      </c>
      <c r="C101" s="91"/>
      <c r="D101" s="83"/>
      <c r="E101" s="83"/>
      <c r="F101" s="83"/>
      <c r="G101" s="83" t="s">
        <v>106</v>
      </c>
      <c r="H101" s="83"/>
      <c r="I101" s="83"/>
      <c r="J101" s="84"/>
    </row>
    <row r="102" spans="1:10" x14ac:dyDescent="0.2">
      <c r="A102" s="85" t="s">
        <v>107</v>
      </c>
      <c r="B102" s="91" t="s">
        <v>108</v>
      </c>
      <c r="C102" s="91"/>
      <c r="D102" s="83"/>
      <c r="E102" s="83"/>
      <c r="F102" s="83"/>
      <c r="G102" s="83" t="s">
        <v>109</v>
      </c>
      <c r="H102" s="83"/>
      <c r="I102" s="83"/>
      <c r="J102" s="84"/>
    </row>
    <row r="103" spans="1:10" x14ac:dyDescent="0.2">
      <c r="A103" s="85" t="s">
        <v>107</v>
      </c>
      <c r="B103" s="91" t="s">
        <v>110</v>
      </c>
      <c r="C103" s="91"/>
      <c r="D103" s="83"/>
      <c r="E103" s="83"/>
      <c r="F103" s="83"/>
      <c r="G103" s="83"/>
      <c r="H103" s="83"/>
      <c r="I103" s="83"/>
      <c r="J103" s="84"/>
    </row>
    <row r="104" spans="1:10" x14ac:dyDescent="0.2">
      <c r="A104" s="89" t="s">
        <v>111</v>
      </c>
      <c r="B104" s="91" t="s">
        <v>112</v>
      </c>
      <c r="C104" s="91"/>
      <c r="D104" s="83"/>
      <c r="E104" s="83"/>
      <c r="F104" s="83"/>
      <c r="G104" s="83"/>
      <c r="H104" s="83"/>
      <c r="I104" s="83"/>
      <c r="J104" s="84"/>
    </row>
    <row r="105" spans="1:10" x14ac:dyDescent="0.2">
      <c r="A105" s="85" t="s">
        <v>113</v>
      </c>
      <c r="B105" s="91" t="s">
        <v>114</v>
      </c>
      <c r="C105" s="91"/>
      <c r="D105" s="83"/>
      <c r="E105" s="83"/>
      <c r="F105" s="83"/>
      <c r="G105" s="83"/>
      <c r="H105" s="83"/>
      <c r="I105" s="83"/>
      <c r="J105" s="84"/>
    </row>
    <row r="106" spans="1:10" x14ac:dyDescent="0.2">
      <c r="A106" s="85" t="s">
        <v>115</v>
      </c>
      <c r="B106" s="91" t="s">
        <v>116</v>
      </c>
      <c r="C106" s="91"/>
      <c r="D106" s="83"/>
      <c r="E106" s="83"/>
      <c r="F106" s="83"/>
      <c r="G106" s="83"/>
      <c r="H106" s="83"/>
      <c r="I106" s="83"/>
      <c r="J106" s="84"/>
    </row>
    <row r="107" spans="1:10" x14ac:dyDescent="0.2">
      <c r="A107" s="85" t="s">
        <v>117</v>
      </c>
      <c r="B107" s="91" t="s">
        <v>118</v>
      </c>
      <c r="C107" s="91"/>
      <c r="D107" s="83"/>
      <c r="E107" s="83"/>
      <c r="F107" s="83"/>
      <c r="G107" s="83"/>
      <c r="H107" s="83"/>
      <c r="I107" s="83"/>
      <c r="J107" s="84"/>
    </row>
    <row r="108" spans="1:10" x14ac:dyDescent="0.2">
      <c r="A108" s="85" t="s">
        <v>119</v>
      </c>
      <c r="B108" s="91" t="s">
        <v>120</v>
      </c>
      <c r="C108" s="91"/>
      <c r="D108" s="83"/>
      <c r="E108" s="83"/>
      <c r="F108" s="83"/>
      <c r="G108" s="83"/>
      <c r="H108" s="83"/>
      <c r="I108" s="83"/>
      <c r="J108" s="84"/>
    </row>
    <row r="109" spans="1:10" x14ac:dyDescent="0.2">
      <c r="A109" s="85" t="s">
        <v>121</v>
      </c>
      <c r="B109" s="91" t="s">
        <v>122</v>
      </c>
      <c r="C109" s="91"/>
      <c r="D109" s="83"/>
      <c r="E109" s="83"/>
      <c r="F109" s="83"/>
      <c r="G109" s="83"/>
      <c r="H109" s="83"/>
      <c r="I109" s="83"/>
      <c r="J109" s="84"/>
    </row>
    <row r="110" spans="1:10" x14ac:dyDescent="0.2">
      <c r="A110" s="85" t="s">
        <v>123</v>
      </c>
      <c r="B110" s="91" t="s">
        <v>124</v>
      </c>
      <c r="C110" s="91"/>
      <c r="D110" s="83"/>
      <c r="E110" s="83"/>
      <c r="F110" s="83"/>
      <c r="G110" s="83"/>
      <c r="H110" s="83"/>
      <c r="I110" s="83"/>
      <c r="J110" s="84"/>
    </row>
    <row r="111" spans="1:10" x14ac:dyDescent="0.2">
      <c r="A111" s="85" t="s">
        <v>125</v>
      </c>
      <c r="B111" s="91" t="s">
        <v>126</v>
      </c>
      <c r="C111" s="91"/>
      <c r="D111" s="83"/>
      <c r="E111" s="83"/>
      <c r="F111" s="83"/>
      <c r="G111" s="83"/>
      <c r="H111" s="83"/>
      <c r="I111" s="83"/>
      <c r="J111" s="84"/>
    </row>
    <row r="112" spans="1:10" x14ac:dyDescent="0.2">
      <c r="A112" s="85" t="s">
        <v>127</v>
      </c>
      <c r="B112" s="91" t="s">
        <v>128</v>
      </c>
      <c r="C112" s="91"/>
      <c r="D112" s="83"/>
      <c r="E112" s="83"/>
      <c r="F112" s="83"/>
      <c r="G112" s="83"/>
      <c r="H112" s="83"/>
      <c r="I112" s="83"/>
      <c r="J112" s="84"/>
    </row>
    <row r="113" spans="1:10" ht="28.5" customHeight="1" x14ac:dyDescent="0.2">
      <c r="A113" s="90" t="s">
        <v>129</v>
      </c>
      <c r="B113" s="91" t="s">
        <v>130</v>
      </c>
      <c r="C113" s="91"/>
      <c r="D113" s="83"/>
      <c r="E113" s="83"/>
      <c r="F113" s="83"/>
      <c r="G113" s="83"/>
      <c r="H113" s="83"/>
      <c r="I113" s="83"/>
      <c r="J113" s="84"/>
    </row>
    <row r="114" spans="1:10" x14ac:dyDescent="0.2">
      <c r="A114" s="83" t="s">
        <v>131</v>
      </c>
      <c r="B114" s="83"/>
      <c r="C114" s="83"/>
      <c r="D114" s="83"/>
      <c r="E114" s="83"/>
      <c r="F114" s="83"/>
      <c r="G114" s="83"/>
      <c r="H114" s="83"/>
      <c r="I114" s="83"/>
      <c r="J114" s="84"/>
    </row>
    <row r="115" spans="1:10" x14ac:dyDescent="0.2">
      <c r="A115" s="83" t="s">
        <v>122</v>
      </c>
      <c r="B115" s="83"/>
      <c r="C115" s="83"/>
      <c r="D115" s="83"/>
      <c r="E115" s="83"/>
      <c r="F115" s="83"/>
      <c r="G115" s="83"/>
      <c r="H115" s="83"/>
      <c r="I115" s="83"/>
      <c r="J115" s="84"/>
    </row>
    <row r="116" spans="1:10" x14ac:dyDescent="0.2">
      <c r="A116" s="83"/>
      <c r="B116" s="83"/>
      <c r="C116" s="83"/>
      <c r="D116" s="83"/>
      <c r="E116" s="83"/>
      <c r="F116" s="83"/>
      <c r="G116" s="83"/>
      <c r="H116" s="83"/>
      <c r="I116" s="83"/>
      <c r="J116" s="84"/>
    </row>
    <row r="117" spans="1:10" x14ac:dyDescent="0.2">
      <c r="A117" s="83"/>
      <c r="B117" s="83"/>
      <c r="C117" s="83"/>
      <c r="D117" s="83"/>
      <c r="E117" s="83"/>
      <c r="F117" s="83"/>
      <c r="G117" s="83"/>
      <c r="H117" s="83"/>
      <c r="I117" s="83"/>
      <c r="J117" s="84"/>
    </row>
    <row r="118" spans="1:10" x14ac:dyDescent="0.2">
      <c r="A118" s="85" t="s">
        <v>136</v>
      </c>
      <c r="B118" s="85"/>
      <c r="C118" s="83"/>
      <c r="D118" s="85"/>
      <c r="E118" s="85"/>
      <c r="F118" s="85"/>
      <c r="G118" s="85"/>
      <c r="H118" s="85"/>
      <c r="I118" s="85"/>
      <c r="J118" s="86"/>
    </row>
    <row r="119" spans="1:10" x14ac:dyDescent="0.2">
      <c r="A119" s="85" t="s">
        <v>132</v>
      </c>
      <c r="B119" s="85"/>
      <c r="C119" s="83"/>
      <c r="D119" s="92"/>
      <c r="E119" s="92"/>
      <c r="F119" s="92"/>
      <c r="G119" s="92"/>
      <c r="H119" s="92"/>
      <c r="I119" s="92"/>
      <c r="J119" s="93"/>
    </row>
    <row r="120" spans="1:10" x14ac:dyDescent="0.2">
      <c r="A120" s="89" t="s">
        <v>133</v>
      </c>
      <c r="B120" s="89"/>
      <c r="C120" s="83"/>
      <c r="D120" s="83"/>
      <c r="E120" s="83"/>
      <c r="F120" s="83"/>
      <c r="G120" s="83"/>
      <c r="H120" s="83"/>
      <c r="I120" s="83"/>
      <c r="J120" s="84"/>
    </row>
    <row r="121" spans="1:10" x14ac:dyDescent="0.2">
      <c r="A121" s="85" t="s">
        <v>0</v>
      </c>
      <c r="B121" s="85"/>
      <c r="C121" s="83"/>
      <c r="D121" s="83"/>
      <c r="E121" s="83"/>
      <c r="F121" s="83"/>
      <c r="G121" s="83"/>
      <c r="H121" s="83"/>
      <c r="I121" s="83"/>
      <c r="J121" s="84"/>
    </row>
    <row r="122" spans="1:10" x14ac:dyDescent="0.2">
      <c r="A122" s="89" t="s">
        <v>134</v>
      </c>
      <c r="B122" s="89"/>
      <c r="C122" s="9"/>
      <c r="D122" s="83"/>
      <c r="E122" s="83"/>
      <c r="F122" s="83"/>
      <c r="G122" s="83"/>
      <c r="H122" s="83"/>
      <c r="I122" s="83"/>
      <c r="J122" s="84"/>
    </row>
    <row r="123" spans="1:10" x14ac:dyDescent="0.2">
      <c r="A123" s="85" t="s">
        <v>135</v>
      </c>
      <c r="B123" s="85"/>
      <c r="C123" s="9"/>
      <c r="D123" s="83"/>
      <c r="E123" s="83"/>
      <c r="F123" s="83"/>
      <c r="G123" s="83"/>
      <c r="H123" s="83"/>
      <c r="I123" s="83"/>
      <c r="J123" s="84"/>
    </row>
    <row r="124" spans="1:10" x14ac:dyDescent="0.2">
      <c r="A124" s="83"/>
      <c r="B124" s="83"/>
      <c r="C124" s="9"/>
      <c r="D124" s="83"/>
      <c r="E124" s="83"/>
      <c r="F124" s="83"/>
      <c r="G124" s="83"/>
      <c r="H124" s="83"/>
      <c r="I124" s="83"/>
      <c r="J124" s="84"/>
    </row>
    <row r="125" spans="1:10" x14ac:dyDescent="0.2">
      <c r="A125" s="84"/>
      <c r="B125" s="84"/>
      <c r="D125" s="84"/>
      <c r="E125" s="84"/>
      <c r="F125" s="84"/>
      <c r="G125" s="84"/>
      <c r="H125" s="84"/>
      <c r="I125" s="84"/>
      <c r="J125" s="84"/>
    </row>
    <row r="126" spans="1:10" x14ac:dyDescent="0.2">
      <c r="D126" s="84"/>
      <c r="E126" s="84"/>
      <c r="F126" s="84"/>
      <c r="G126" s="84"/>
      <c r="H126" s="84"/>
      <c r="I126" s="84"/>
      <c r="J126" s="84"/>
    </row>
  </sheetData>
  <conditionalFormatting sqref="F51">
    <cfRule type="cellIs" dxfId="2" priority="2" operator="equal">
      <formula>"Error!! Select the correct Type of Issue"</formula>
    </cfRule>
    <cfRule type="cellIs" dxfId="1" priority="3" operator="equal">
      <formula>"Error!! Select the correct Type of Issue"</formula>
    </cfRule>
  </conditionalFormatting>
  <conditionalFormatting sqref="F53">
    <cfRule type="cellIs" dxfId="0" priority="1" operator="equal">
      <formula>"Error!! Incorrect exchange rate"</formula>
    </cfRule>
  </conditionalFormatting>
  <dataValidations count="9">
    <dataValidation type="list" allowBlank="1" showInputMessage="1" showErrorMessage="1" prompt="Select classification code from the drop-down" sqref="D63" xr:uid="{BB0A58BD-332F-4475-94E4-895505B35D1B}">
      <formula1>$B$95:$B$113</formula1>
    </dataValidation>
    <dataValidation type="list" allowBlank="1" showInputMessage="1" showErrorMessage="1" prompt="Select type of deal from the drop-down" sqref="D61" xr:uid="{7DD8B352-CB3F-40D5-9FE6-5BC1C83FF3B6}">
      <formula1>$E$95:$E$97</formula1>
    </dataValidation>
    <dataValidation type="list" allowBlank="1" showInputMessage="1" showErrorMessage="1" prompt="Select the type of issue for levy calculation from drop-down" sqref="D51" xr:uid="{4CDAA5CC-F549-48C4-A012-12142CD9F5CB}">
      <formula1>$G$94:$G$102</formula1>
    </dataValidation>
    <dataValidation type="list" allowBlank="1" showInputMessage="1" showErrorMessage="1" sqref="D52:E52" xr:uid="{9A84FE9C-13E9-412F-88B2-866ECCD1BBF8}">
      <formula1>$A$95:$A$96</formula1>
    </dataValidation>
    <dataValidation showErrorMessage="1" errorTitle="Wrong entry" error="Please correct the type of issue. Issue amount is higher than $1 million." sqref="F51" xr:uid="{E8982B58-A174-4087-BD45-BE7FE40CFA11}"/>
    <dataValidation type="list" allowBlank="1" showInputMessage="1" showErrorMessage="1" prompt="Select type of deal from the drop-down" sqref="E61:G61" xr:uid="{09800A8E-3606-4139-933B-6ECC28B48A49}">
      <formula1>$F$95:$F$97</formula1>
    </dataValidation>
    <dataValidation type="list" allowBlank="1" showInputMessage="1" showErrorMessage="1" prompt="Select classification code from the drop-down" sqref="E63:G63" xr:uid="{5164928B-5720-41B8-B147-85ADADBECA2B}">
      <formula1>$C$95:$C$113</formula1>
    </dataValidation>
    <dataValidation type="list" allowBlank="1" showInputMessage="1" showErrorMessage="1" prompt="Select jurisdiction code from the drop-down" sqref="D62" xr:uid="{0BF38504-1AEA-4506-821D-3D26B87ABB0C}">
      <formula1>$A$105:$A$115</formula1>
    </dataValidation>
    <dataValidation type="list" allowBlank="1" showInputMessage="1" showErrorMessage="1" prompt="Select the type of issue for levy calculation from drop-down" sqref="E51" xr:uid="{59A11ED8-72FA-4CAD-B7CB-E0ED14F579E4}">
      <formula1>$H$95:$H$102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B059668AA23944B4B69F849AC0C22F" ma:contentTypeVersion="15" ma:contentTypeDescription="Create a new document." ma:contentTypeScope="" ma:versionID="767564203dce9b83f8eb854f339e3229">
  <xsd:schema xmlns:xsd="http://www.w3.org/2001/XMLSchema" xmlns:xs="http://www.w3.org/2001/XMLSchema" xmlns:p="http://schemas.microsoft.com/office/2006/metadata/properties" xmlns:ns2="45e839fc-0c05-4dbd-b5ee-5d00e7dfce4b" xmlns:ns3="fd6b3ad8-bc50-403e-ace3-601084af2028" targetNamespace="http://schemas.microsoft.com/office/2006/metadata/properties" ma:root="true" ma:fieldsID="bcdbf2e061ce1014f71d295673943905" ns2:_="" ns3:_="">
    <xsd:import namespace="45e839fc-0c05-4dbd-b5ee-5d00e7dfce4b"/>
    <xsd:import namespace="fd6b3ad8-bc50-403e-ace3-601084af20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CopiedtoWebsite" minOccurs="0"/>
                <xsd:element ref="ns2:ReviewedbyMRP" minOccurs="0"/>
                <xsd:element ref="ns2:WebsiteLink" minOccurs="0"/>
                <xsd:element ref="ns2:Tags" minOccurs="0"/>
                <xsd:element ref="ns2:IIROCRulesReference" minOccurs="0"/>
                <xsd:element ref="ns2:GNTitle" minOccurs="0"/>
                <xsd:element ref="ns2:French" minOccurs="0"/>
                <xsd:element ref="ns2:MRPReviewer" minOccurs="0"/>
                <xsd:element ref="ns2:Followup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e839fc-0c05-4dbd-b5ee-5d00e7dfce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opiedtoWebsite" ma:index="14" nillable="true" ma:displayName="Status" ma:format="Dropdown" ma:internalName="CopiedtoWebsite">
      <xsd:simpleType>
        <xsd:restriction base="dms:Choice">
          <xsd:enumeration value="In Progress"/>
          <xsd:enumeration value="Draft Complete"/>
          <xsd:enumeration value="Proofreading"/>
          <xsd:enumeration value="Done"/>
        </xsd:restriction>
      </xsd:simpleType>
    </xsd:element>
    <xsd:element name="ReviewedbyMRP" ma:index="15" nillable="true" ma:displayName="Reviewed by MRP" ma:default="0" ma:format="Dropdown" ma:internalName="ReviewedbyMRP">
      <xsd:simpleType>
        <xsd:restriction base="dms:Boolean"/>
      </xsd:simpleType>
    </xsd:element>
    <xsd:element name="WebsiteLink" ma:index="16" nillable="true" ma:displayName="Website Link" ma:format="Hyperlink" ma:internalName="Websit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ags" ma:index="17" nillable="true" ma:displayName="Tags" ma:format="Dropdown" ma:internalName="Tags">
      <xsd:simpleType>
        <xsd:restriction base="dms:Note">
          <xsd:maxLength value="255"/>
        </xsd:restriction>
      </xsd:simpleType>
    </xsd:element>
    <xsd:element name="IIROCRulesReference" ma:index="18" nillable="true" ma:displayName="IIROC Rules Reference" ma:format="Dropdown" ma:internalName="IIROCRulesReference">
      <xsd:simpleType>
        <xsd:restriction base="dms:Text">
          <xsd:maxLength value="255"/>
        </xsd:restriction>
      </xsd:simpleType>
    </xsd:element>
    <xsd:element name="GNTitle" ma:index="19" nillable="true" ma:displayName="GN Title" ma:format="Dropdown" ma:internalName="GNTitle">
      <xsd:simpleType>
        <xsd:restriction base="dms:Text">
          <xsd:maxLength value="255"/>
        </xsd:restriction>
      </xsd:simpleType>
    </xsd:element>
    <xsd:element name="French" ma:index="20" nillable="true" ma:displayName="French" ma:default="0" ma:format="Dropdown" ma:internalName="French">
      <xsd:simpleType>
        <xsd:restriction base="dms:Boolean"/>
      </xsd:simpleType>
    </xsd:element>
    <xsd:element name="MRPReviewer" ma:index="21" nillable="true" ma:displayName="MRP Reviewer" ma:format="Dropdown" ma:list="UserInfo" ma:SharePointGroup="0" ma:internalName="MRP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ollowupComments" ma:index="22" nillable="true" ma:displayName="Follow up Comments" ma:format="Dropdown" ma:internalName="Followup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6b3ad8-bc50-403e-ace3-601084af202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lowupComments xmlns="45e839fc-0c05-4dbd-b5ee-5d00e7dfce4b" xsi:nil="true"/>
    <CopiedtoWebsite xmlns="45e839fc-0c05-4dbd-b5ee-5d00e7dfce4b" xsi:nil="true"/>
    <WebsiteLink xmlns="45e839fc-0c05-4dbd-b5ee-5d00e7dfce4b">
      <Url xsi:nil="true"/>
      <Description xsi:nil="true"/>
    </WebsiteLink>
    <French xmlns="45e839fc-0c05-4dbd-b5ee-5d00e7dfce4b">false</French>
    <GNTitle xmlns="45e839fc-0c05-4dbd-b5ee-5d00e7dfce4b" xsi:nil="true"/>
    <Tags xmlns="45e839fc-0c05-4dbd-b5ee-5d00e7dfce4b" xsi:nil="true"/>
    <MRPReviewer xmlns="45e839fc-0c05-4dbd-b5ee-5d00e7dfce4b">
      <UserInfo>
        <DisplayName/>
        <AccountId xsi:nil="true"/>
        <AccountType/>
      </UserInfo>
    </MRPReviewer>
    <ReviewedbyMRP xmlns="45e839fc-0c05-4dbd-b5ee-5d00e7dfce4b">false</ReviewedbyMRP>
    <IIROCRulesReference xmlns="45e839fc-0c05-4dbd-b5ee-5d00e7dfce4b" xsi:nil="true"/>
  </documentManagement>
</p:properties>
</file>

<file path=customXml/itemProps1.xml><?xml version="1.0" encoding="utf-8"?>
<ds:datastoreItem xmlns:ds="http://schemas.openxmlformats.org/officeDocument/2006/customXml" ds:itemID="{C2A90487-3DBA-47F0-8CD4-3FFF13AF818F}"/>
</file>

<file path=customXml/itemProps2.xml><?xml version="1.0" encoding="utf-8"?>
<ds:datastoreItem xmlns:ds="http://schemas.openxmlformats.org/officeDocument/2006/customXml" ds:itemID="{47C2DF9C-BD3D-41DB-803D-9C26FAB8A436}"/>
</file>

<file path=customXml/itemProps3.xml><?xml version="1.0" encoding="utf-8"?>
<ds:datastoreItem xmlns:ds="http://schemas.openxmlformats.org/officeDocument/2006/customXml" ds:itemID="{74E09A6A-B7F9-4190-823A-E3F8516FCE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Swati Thakkar</dc:creator>
  <cp:lastModifiedBy>Swati Thakkar</cp:lastModifiedBy>
  <dcterms:created xsi:type="dcterms:W3CDTF">2021-11-16T22:56:53Z</dcterms:created>
  <dcterms:modified xsi:type="dcterms:W3CDTF">2021-11-16T23:07:47Z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43acde-4127-48e7-8b7d-53da3746ec62_Enabled">
    <vt:lpwstr>true</vt:lpwstr>
  </property>
  <property fmtid="{D5CDD505-2E9C-101B-9397-08002B2CF9AE}" pid="3" name="MSIP_Label_fd43acde-4127-48e7-8b7d-53da3746ec62_SetDate">
    <vt:lpwstr>2021-11-16T22:56:55Z</vt:lpwstr>
  </property>
  <property fmtid="{D5CDD505-2E9C-101B-9397-08002B2CF9AE}" pid="4" name="MSIP_Label_fd43acde-4127-48e7-8b7d-53da3746ec62_Method">
    <vt:lpwstr>Standard</vt:lpwstr>
  </property>
  <property fmtid="{D5CDD505-2E9C-101B-9397-08002B2CF9AE}" pid="5" name="MSIP_Label_fd43acde-4127-48e7-8b7d-53da3746ec62_Name">
    <vt:lpwstr>Internal Use</vt:lpwstr>
  </property>
  <property fmtid="{D5CDD505-2E9C-101B-9397-08002B2CF9AE}" pid="6" name="MSIP_Label_fd43acde-4127-48e7-8b7d-53da3746ec62_SiteId">
    <vt:lpwstr>1c4b71fd-65b3-4d7d-9f2a-23d59c8f1989</vt:lpwstr>
  </property>
  <property fmtid="{D5CDD505-2E9C-101B-9397-08002B2CF9AE}" pid="7" name="MSIP_Label_fd43acde-4127-48e7-8b7d-53da3746ec62_ActionId">
    <vt:lpwstr>2cbe6d8f-00b5-4a80-9dd8-a77210dfcd87</vt:lpwstr>
  </property>
  <property fmtid="{D5CDD505-2E9C-101B-9397-08002B2CF9AE}" pid="8" name="MSIP_Label_fd43acde-4127-48e7-8b7d-53da3746ec62_ContentBits">
    <vt:lpwstr>0</vt:lpwstr>
  </property>
  <property fmtid="{D5CDD505-2E9C-101B-9397-08002B2CF9AE}" pid="9" name="ContentTypeId">
    <vt:lpwstr>0x0101006AB059668AA23944B4B69F849AC0C22F</vt:lpwstr>
  </property>
</Properties>
</file>